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N:\SA KCA\Financiën\Studenten\2025-2026\"/>
    </mc:Choice>
  </mc:AlternateContent>
  <xr:revisionPtr revIDLastSave="0" documentId="13_ncr:1_{FE590A68-717C-4C0D-ABD6-6B5AA24F34CA}" xr6:coauthVersionLast="47" xr6:coauthVersionMax="47" xr10:uidLastSave="{00000000-0000-0000-0000-000000000000}"/>
  <bookViews>
    <workbookView xWindow="-120" yWindow="-120" windowWidth="29040" windowHeight="15840" xr2:uid="{00000000-000D-0000-FFFF-FFFF00000000}"/>
  </bookViews>
  <sheets>
    <sheet name="STUDIEGELD"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9" i="1" l="1"/>
  <c r="D27" i="1"/>
  <c r="E28" i="1"/>
  <c r="E27" i="1"/>
  <c r="D28" i="1"/>
  <c r="D29" i="1"/>
  <c r="G29" i="1" l="1"/>
  <c r="G28" i="1"/>
  <c r="G27" i="1"/>
  <c r="C24" i="1" l="1"/>
  <c r="F19" i="1"/>
  <c r="F20" i="1"/>
  <c r="F22" i="1"/>
  <c r="F23" i="1"/>
  <c r="F18" i="1"/>
  <c r="E23" i="1"/>
  <c r="D23" i="1"/>
  <c r="E22" i="1"/>
  <c r="D22" i="1"/>
  <c r="E21" i="1"/>
  <c r="D21" i="1"/>
  <c r="E20" i="1"/>
  <c r="D20" i="1"/>
  <c r="E19" i="1"/>
  <c r="D19" i="1"/>
  <c r="E18" i="1"/>
  <c r="D18" i="1"/>
  <c r="D8" i="1"/>
  <c r="E8" i="1"/>
  <c r="D3" i="1"/>
  <c r="F4" i="1"/>
  <c r="F5" i="1"/>
  <c r="D5" i="1"/>
  <c r="E5" i="1"/>
  <c r="E3" i="1"/>
  <c r="F3" i="1"/>
  <c r="D4" i="1"/>
  <c r="E4" i="1"/>
  <c r="D6" i="1"/>
  <c r="E6" i="1"/>
  <c r="D7" i="1"/>
  <c r="E7" i="1"/>
  <c r="F7" i="1"/>
  <c r="C9" i="1"/>
  <c r="G21" i="1" l="1"/>
  <c r="E24" i="1"/>
  <c r="F24" i="1"/>
  <c r="G22" i="1"/>
  <c r="D24" i="1"/>
  <c r="G19" i="1"/>
  <c r="G6" i="1"/>
  <c r="G18" i="1"/>
  <c r="G20" i="1"/>
  <c r="G23" i="1"/>
  <c r="G8" i="1"/>
  <c r="G5" i="1"/>
  <c r="G4" i="1"/>
  <c r="F9" i="1"/>
  <c r="E9" i="1"/>
  <c r="G7" i="1"/>
  <c r="D9" i="1"/>
  <c r="G3" i="1"/>
  <c r="G24" i="1" l="1"/>
  <c r="G9" i="1"/>
</calcChain>
</file>

<file path=xl/sharedStrings.xml><?xml version="1.0" encoding="utf-8"?>
<sst xmlns="http://schemas.openxmlformats.org/spreadsheetml/2006/main" count="83" uniqueCount="36">
  <si>
    <t>Totaal</t>
  </si>
  <si>
    <t>niet-beursstudent</t>
  </si>
  <si>
    <t>diploma en/of credit contract</t>
  </si>
  <si>
    <t>examencontract</t>
  </si>
  <si>
    <t>bijna-beursstudent</t>
  </si>
  <si>
    <t>TOTAAL</t>
  </si>
  <si>
    <t>student buiten EER</t>
  </si>
  <si>
    <t>beursstudent</t>
  </si>
  <si>
    <t>Opleidingsgebonden kosten</t>
  </si>
  <si>
    <t>Opleidings gebonden kosten</t>
  </si>
  <si>
    <t xml:space="preserve">Studiegeld vast </t>
  </si>
  <si>
    <t>student buiten EER examencontract</t>
  </si>
  <si>
    <t>Studiegeld variabel</t>
  </si>
  <si>
    <t>0-26 stptn</t>
  </si>
  <si>
    <t>27-... stptn</t>
  </si>
  <si>
    <t>Totaal aantal stptn</t>
  </si>
  <si>
    <t>Postgraduaten</t>
  </si>
  <si>
    <t>Postgraduaat vast 3-10 studiepunten</t>
  </si>
  <si>
    <t>Postgraduaat variabel &gt;10 studiepunten</t>
  </si>
  <si>
    <t>Type contract en student</t>
  </si>
  <si>
    <t>niet-beursstudent EER</t>
  </si>
  <si>
    <t>bijna-beursstudent EER</t>
  </si>
  <si>
    <t>beursstudent EER</t>
  </si>
  <si>
    <t>examencontract EER</t>
  </si>
  <si>
    <t>Bachelor Dans</t>
  </si>
  <si>
    <t>Kunstkritiek of Kunstkritiek (woord)</t>
  </si>
  <si>
    <t>Muziekgeschiedenis 1 of 2 of Muziekgeschiedenis (jazz) 1 of 2</t>
  </si>
  <si>
    <t>EXTRA opleidingsgebonden kosten voor voorstellingen voor studenten die onderstaande opleidingen of opleidingsonderdelen volgen</t>
  </si>
  <si>
    <t>DANS &amp; DRAMA &amp; MUZIEK &amp; Educatieve Master Muziek en podiumkunsten geïntegreerd - ZONDER EXTRA kosten voor voorstellingen</t>
  </si>
  <si>
    <t>Het verkorte programma van de educatieve masteropleiding Muziek en Podiumkunsten, het verkorte programma van de educatieve bachelor Secundair onderwijs leraar Dans, Drama en Muziek en de Educatieve graduaatsopleiding voor secundair onderwijs: leraar Dans.</t>
  </si>
  <si>
    <t>Postgraduaat 60 SP voltijds vast 30-60 studiepunten</t>
  </si>
  <si>
    <r>
      <t xml:space="preserve">Eénjarige opleiding voltijds 60 SP: </t>
    </r>
    <r>
      <rPr>
        <sz val="10"/>
        <color theme="1"/>
        <rFont val="Calibri"/>
        <family val="2"/>
        <scheme val="minor"/>
      </rPr>
      <t>Kamermuziek, Compositie, Concertsolist, Jazz</t>
    </r>
  </si>
  <si>
    <t>Eénjarige opleiding deeltijds 30 SP: Suzuki Esa 3</t>
  </si>
  <si>
    <t>Tweejarige opleiding 60 SP - deeltijds (30 SP per jaar): Suzuki Esa 1-2 en 4-5</t>
  </si>
  <si>
    <t>PG MUZIEK (alles behalve Suzuki)</t>
  </si>
  <si>
    <t>PG SUZUKI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</si>
</sst>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 #,##0.00"/>
  </numFmts>
  <fonts count="14" x14ac:knownFonts="1">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sz val="9"/>
      <color theme="1"/>
      <name val="Calibri"/>
      <family val="2"/>
      <scheme val="minor"/>
    </font>
    <font>
      <sz val="9"/>
      <name val="Calibri"/>
      <family val="2"/>
      <scheme val="minor"/>
    </font>
    <font>
      <b/>
      <sz val="9"/>
      <name val="Calibri"/>
      <family val="2"/>
      <scheme val="minor"/>
    </font>
    <font>
      <sz val="8"/>
      <name val="Calibri"/>
      <family val="2"/>
      <scheme val="minor"/>
    </font>
    <font>
      <b/>
      <sz val="8"/>
      <name val="Calibri"/>
      <family val="2"/>
      <scheme val="minor"/>
    </font>
    <font>
      <b/>
      <sz val="9"/>
      <color theme="1"/>
      <name val="Calibri"/>
      <family val="2"/>
      <scheme val="minor"/>
    </font>
    <font>
      <b/>
      <sz val="10"/>
      <color rgb="FFFF0000"/>
      <name val="Calibri"/>
      <family val="2"/>
      <scheme val="minor"/>
    </font>
    <font>
      <b/>
      <sz val="10"/>
      <color theme="1"/>
      <name val="Calibri"/>
      <family val="2"/>
      <scheme val="minor"/>
    </font>
    <font>
      <sz val="10"/>
      <color theme="1"/>
      <name val="Calibri"/>
      <family val="2"/>
      <scheme val="minor"/>
    </font>
    <font>
      <b/>
      <sz val="10"/>
      <name val="Calibri"/>
      <family val="2"/>
      <scheme val="minor"/>
    </font>
  </fonts>
  <fills count="7">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0.14996795556505021"/>
        <bgColor indexed="64"/>
      </patternFill>
    </fill>
    <fill>
      <patternFill patternType="solid">
        <fgColor theme="6" tint="0.59999389629810485"/>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theme="0" tint="-0.499984740745262"/>
      </right>
      <top style="thin">
        <color indexed="64"/>
      </top>
      <bottom style="thin">
        <color theme="0" tint="-0.34998626667073579"/>
      </bottom>
      <diagonal/>
    </border>
    <border>
      <left style="thin">
        <color theme="0" tint="-0.499984740745262"/>
      </left>
      <right style="thin">
        <color indexed="64"/>
      </right>
      <top style="thin">
        <color indexed="64"/>
      </top>
      <bottom style="thin">
        <color theme="0" tint="-0.34998626667073579"/>
      </bottom>
      <diagonal/>
    </border>
    <border>
      <left style="medium">
        <color indexed="64"/>
      </left>
      <right style="thin">
        <color theme="0" tint="-0.24994659260841701"/>
      </right>
      <top style="thin">
        <color indexed="64"/>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medium">
        <color indexed="64"/>
      </left>
      <right style="thin">
        <color theme="0" tint="-0.34998626667073579"/>
      </right>
      <top style="thin">
        <color indexed="64"/>
      </top>
      <bottom/>
      <diagonal/>
    </border>
    <border>
      <left style="thin">
        <color theme="0" tint="-0.24994659260841701"/>
      </left>
      <right style="thin">
        <color indexed="64"/>
      </right>
      <top style="thin">
        <color indexed="64"/>
      </top>
      <bottom/>
      <diagonal/>
    </border>
    <border>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right style="thin">
        <color theme="0" tint="-0.34998626667073579"/>
      </right>
      <top style="thin">
        <color indexed="64"/>
      </top>
      <bottom style="thin">
        <color indexed="64"/>
      </bottom>
      <diagonal/>
    </border>
    <border>
      <left style="thin">
        <color theme="0" tint="-0.34998626667073579"/>
      </left>
      <right style="thin">
        <color theme="0" tint="-0.34998626667073579"/>
      </right>
      <top style="thin">
        <color indexed="64"/>
      </top>
      <bottom style="thin">
        <color indexed="64"/>
      </bottom>
      <diagonal/>
    </border>
    <border>
      <left style="thin">
        <color theme="0" tint="-0.34998626667073579"/>
      </left>
      <right/>
      <top style="thin">
        <color indexed="64"/>
      </top>
      <bottom style="thin">
        <color indexed="64"/>
      </bottom>
      <diagonal/>
    </border>
    <border>
      <left style="medium">
        <color indexed="64"/>
      </left>
      <right/>
      <top style="thin">
        <color indexed="64"/>
      </top>
      <bottom style="thin">
        <color theme="0" tint="-0.34998626667073579"/>
      </bottom>
      <diagonal/>
    </border>
    <border>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top style="thin">
        <color indexed="64"/>
      </top>
      <bottom style="thin">
        <color theme="0" tint="-0.24994659260841701"/>
      </bottom>
      <diagonal/>
    </border>
    <border>
      <left style="thin">
        <color indexed="64"/>
      </left>
      <right style="medium">
        <color indexed="64"/>
      </right>
      <top style="thin">
        <color indexed="64"/>
      </top>
      <bottom style="thin">
        <color theme="0" tint="-0.34998626667073579"/>
      </bottom>
      <diagonal/>
    </border>
    <border>
      <left style="medium">
        <color indexed="64"/>
      </left>
      <right/>
      <top style="thin">
        <color indexed="64"/>
      </top>
      <bottom style="thin">
        <color theme="0" tint="-0.24994659260841701"/>
      </bottom>
      <diagonal/>
    </border>
    <border>
      <left style="thin">
        <color indexed="64"/>
      </left>
      <right style="medium">
        <color indexed="64"/>
      </right>
      <top style="thin">
        <color indexed="64"/>
      </top>
      <bottom style="thin">
        <color theme="0" tint="-0.24994659260841701"/>
      </bottom>
      <diagonal/>
    </border>
    <border>
      <left/>
      <right style="thin">
        <color theme="0" tint="-0.24994659260841701"/>
      </right>
      <top style="thin">
        <color indexed="64"/>
      </top>
      <bottom style="thin">
        <color indexed="64"/>
      </bottom>
      <diagonal/>
    </border>
    <border>
      <left style="thin">
        <color theme="0" tint="-0.24994659260841701"/>
      </left>
      <right style="thin">
        <color theme="0" tint="-0.24994659260841701"/>
      </right>
      <top style="thin">
        <color indexed="64"/>
      </top>
      <bottom style="thin">
        <color indexed="64"/>
      </bottom>
      <diagonal/>
    </border>
    <border>
      <left style="thin">
        <color theme="0" tint="-0.24994659260841701"/>
      </left>
      <right/>
      <top style="thin">
        <color indexed="64"/>
      </top>
      <bottom style="thin">
        <color indexed="64"/>
      </bottom>
      <diagonal/>
    </border>
    <border>
      <left style="thin">
        <color theme="0" tint="-0.34998626667073579"/>
      </left>
      <right style="thin">
        <color theme="0" tint="-0.34998626667073579"/>
      </right>
      <top style="medium">
        <color indexed="64"/>
      </top>
      <bottom style="medium">
        <color indexed="64"/>
      </bottom>
      <diagonal/>
    </border>
    <border>
      <left style="thin">
        <color theme="0" tint="-0.34998626667073579"/>
      </left>
      <right/>
      <top style="medium">
        <color indexed="64"/>
      </top>
      <bottom style="medium">
        <color indexed="64"/>
      </bottom>
      <diagonal/>
    </border>
    <border>
      <left style="medium">
        <color indexed="64"/>
      </left>
      <right style="thin">
        <color theme="0" tint="-0.34998626667073579"/>
      </right>
      <top style="medium">
        <color indexed="64"/>
      </top>
      <bottom style="medium">
        <color indexed="64"/>
      </bottom>
      <diagonal/>
    </border>
    <border>
      <left style="thin">
        <color theme="0" tint="-0.34998626667073579"/>
      </left>
      <right style="thin">
        <color indexed="64"/>
      </right>
      <top style="medium">
        <color indexed="64"/>
      </top>
      <bottom style="medium">
        <color indexed="64"/>
      </bottom>
      <diagonal/>
    </border>
    <border>
      <left/>
      <right style="thin">
        <color indexed="64"/>
      </right>
      <top style="thin">
        <color indexed="64"/>
      </top>
      <bottom style="thin">
        <color theme="0" tint="-0.34998626667073579"/>
      </bottom>
      <diagonal/>
    </border>
    <border>
      <left/>
      <right style="thin">
        <color indexed="64"/>
      </right>
      <top style="thin">
        <color indexed="64"/>
      </top>
      <bottom style="thin">
        <color theme="0" tint="-0.24994659260841701"/>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s>
  <cellStyleXfs count="1">
    <xf numFmtId="0" fontId="0" fillId="0" borderId="0"/>
  </cellStyleXfs>
  <cellXfs count="123">
    <xf numFmtId="0" fontId="0" fillId="0" borderId="0" xfId="0"/>
    <xf numFmtId="0" fontId="0" fillId="0" borderId="0" xfId="0" applyAlignment="1">
      <alignment vertical="center"/>
    </xf>
    <xf numFmtId="0" fontId="0" fillId="0" borderId="0" xfId="0" applyAlignment="1">
      <alignment horizontal="center" vertical="center"/>
    </xf>
    <xf numFmtId="49" fontId="2" fillId="0" borderId="0" xfId="0" applyNumberFormat="1" applyFont="1"/>
    <xf numFmtId="164" fontId="3" fillId="0" borderId="0" xfId="0" applyNumberFormat="1" applyFont="1"/>
    <xf numFmtId="0" fontId="0" fillId="0" borderId="0" xfId="0" applyAlignment="1">
      <alignment horizontal="center"/>
    </xf>
    <xf numFmtId="49" fontId="1" fillId="0" borderId="0" xfId="0" applyNumberFormat="1" applyFont="1" applyAlignment="1">
      <alignment horizontal="right"/>
    </xf>
    <xf numFmtId="164" fontId="3" fillId="0" borderId="0" xfId="0" applyNumberFormat="1" applyFont="1" applyAlignment="1">
      <alignment horizontal="center"/>
    </xf>
    <xf numFmtId="49" fontId="4" fillId="0" borderId="22" xfId="0" applyNumberFormat="1" applyFont="1" applyBorder="1" applyAlignment="1">
      <alignment horizontal="left"/>
    </xf>
    <xf numFmtId="49" fontId="4" fillId="0" borderId="23" xfId="0" applyNumberFormat="1" applyFont="1" applyBorder="1" applyAlignment="1">
      <alignment horizontal="left"/>
    </xf>
    <xf numFmtId="49" fontId="4" fillId="0" borderId="24" xfId="0" applyNumberFormat="1" applyFont="1" applyBorder="1" applyAlignment="1">
      <alignment horizontal="left"/>
    </xf>
    <xf numFmtId="49" fontId="4" fillId="0" borderId="25" xfId="0" applyNumberFormat="1" applyFont="1" applyBorder="1" applyAlignment="1">
      <alignment horizontal="left"/>
    </xf>
    <xf numFmtId="49" fontId="4" fillId="0" borderId="26" xfId="0" applyNumberFormat="1" applyFont="1" applyBorder="1" applyAlignment="1">
      <alignment horizontal="left"/>
    </xf>
    <xf numFmtId="49" fontId="4" fillId="0" borderId="27" xfId="0" applyNumberFormat="1" applyFont="1" applyBorder="1" applyAlignment="1">
      <alignment horizontal="left"/>
    </xf>
    <xf numFmtId="49" fontId="6" fillId="0" borderId="28" xfId="0" applyNumberFormat="1" applyFont="1" applyBorder="1"/>
    <xf numFmtId="49" fontId="6" fillId="0" borderId="30" xfId="0" applyNumberFormat="1" applyFont="1" applyBorder="1"/>
    <xf numFmtId="164" fontId="5" fillId="0" borderId="31" xfId="0" applyNumberFormat="1" applyFont="1" applyBorder="1"/>
    <xf numFmtId="49" fontId="8" fillId="0" borderId="30" xfId="0" applyNumberFormat="1" applyFont="1" applyBorder="1"/>
    <xf numFmtId="164" fontId="7" fillId="0" borderId="31" xfId="0" applyNumberFormat="1" applyFont="1" applyBorder="1"/>
    <xf numFmtId="0" fontId="6" fillId="2" borderId="4" xfId="0" applyFont="1" applyFill="1" applyBorder="1" applyAlignment="1">
      <alignment horizontal="center" vertical="center" wrapText="1"/>
    </xf>
    <xf numFmtId="49" fontId="6" fillId="0" borderId="5" xfId="0" applyNumberFormat="1" applyFont="1" applyBorder="1"/>
    <xf numFmtId="164" fontId="5" fillId="0" borderId="6" xfId="0" applyNumberFormat="1" applyFont="1" applyBorder="1"/>
    <xf numFmtId="0" fontId="11" fillId="3" borderId="32" xfId="0" applyFont="1" applyFill="1" applyBorder="1" applyAlignment="1">
      <alignment horizontal="center" vertical="center" wrapText="1"/>
    </xf>
    <xf numFmtId="0" fontId="11" fillId="3" borderId="34" xfId="0" applyFont="1" applyFill="1" applyBorder="1" applyAlignment="1">
      <alignment horizontal="center" vertical="center" wrapText="1"/>
    </xf>
    <xf numFmtId="0" fontId="11" fillId="3" borderId="8" xfId="0" applyFont="1" applyFill="1" applyBorder="1" applyAlignment="1">
      <alignment horizontal="center" vertical="center"/>
    </xf>
    <xf numFmtId="49" fontId="11" fillId="0" borderId="35" xfId="0" applyNumberFormat="1" applyFont="1" applyBorder="1" applyAlignment="1">
      <alignment horizontal="left"/>
    </xf>
    <xf numFmtId="0" fontId="12" fillId="4" borderId="36" xfId="0" applyFont="1" applyFill="1" applyBorder="1" applyAlignment="1" applyProtection="1">
      <alignment horizontal="center"/>
      <protection locked="0"/>
    </xf>
    <xf numFmtId="164" fontId="12" fillId="0" borderId="37" xfId="0" applyNumberFormat="1" applyFont="1" applyBorder="1" applyAlignment="1">
      <alignment horizontal="right" indent="2"/>
    </xf>
    <xf numFmtId="164" fontId="12" fillId="0" borderId="38" xfId="0" applyNumberFormat="1" applyFont="1" applyBorder="1" applyAlignment="1">
      <alignment horizontal="right" vertical="center" indent="2"/>
    </xf>
    <xf numFmtId="164" fontId="11" fillId="5" borderId="39" xfId="0" applyNumberFormat="1" applyFont="1" applyFill="1" applyBorder="1" applyAlignment="1">
      <alignment horizontal="right" indent="2"/>
    </xf>
    <xf numFmtId="49" fontId="11" fillId="0" borderId="40" xfId="0" applyNumberFormat="1" applyFont="1" applyBorder="1" applyAlignment="1">
      <alignment horizontal="left"/>
    </xf>
    <xf numFmtId="164" fontId="11" fillId="5" borderId="41" xfId="0" applyNumberFormat="1" applyFont="1" applyFill="1" applyBorder="1" applyAlignment="1">
      <alignment horizontal="right" indent="2"/>
    </xf>
    <xf numFmtId="164" fontId="11" fillId="5" borderId="9" xfId="0" applyNumberFormat="1" applyFont="1" applyFill="1" applyBorder="1" applyAlignment="1">
      <alignment horizontal="right" indent="2"/>
    </xf>
    <xf numFmtId="0" fontId="12" fillId="4" borderId="42" xfId="0" applyFont="1" applyFill="1" applyBorder="1" applyAlignment="1" applyProtection="1">
      <alignment horizontal="center"/>
      <protection locked="0"/>
    </xf>
    <xf numFmtId="164" fontId="12" fillId="0" borderId="33" xfId="0" applyNumberFormat="1" applyFont="1" applyBorder="1" applyAlignment="1">
      <alignment horizontal="right" indent="2"/>
    </xf>
    <xf numFmtId="164" fontId="12" fillId="0" borderId="43" xfId="0" applyNumberFormat="1" applyFont="1" applyBorder="1" applyAlignment="1">
      <alignment horizontal="right" indent="2"/>
    </xf>
    <xf numFmtId="164" fontId="12" fillId="0" borderId="44" xfId="0" applyNumberFormat="1" applyFont="1" applyBorder="1" applyAlignment="1">
      <alignment horizontal="right" vertical="center" indent="2"/>
    </xf>
    <xf numFmtId="164" fontId="11" fillId="5" borderId="8" xfId="0" applyNumberFormat="1" applyFont="1" applyFill="1" applyBorder="1" applyAlignment="1">
      <alignment horizontal="right" indent="2"/>
    </xf>
    <xf numFmtId="0" fontId="12" fillId="4" borderId="0" xfId="0" applyFont="1" applyFill="1" applyAlignment="1" applyProtection="1">
      <alignment horizontal="center" vertical="center"/>
      <protection locked="0"/>
    </xf>
    <xf numFmtId="164" fontId="12" fillId="0" borderId="33" xfId="0" applyNumberFormat="1" applyFont="1" applyBorder="1" applyAlignment="1">
      <alignment horizontal="left" vertical="center" indent="2"/>
    </xf>
    <xf numFmtId="164" fontId="12" fillId="0" borderId="0" xfId="0" applyNumberFormat="1" applyFont="1" applyAlignment="1">
      <alignment horizontal="left" vertical="center" indent="2"/>
    </xf>
    <xf numFmtId="3" fontId="11" fillId="5" borderId="45" xfId="0" applyNumberFormat="1" applyFont="1" applyFill="1" applyBorder="1" applyAlignment="1">
      <alignment horizontal="center" vertical="center"/>
    </xf>
    <xf numFmtId="164" fontId="11" fillId="5" borderId="45" xfId="0" applyNumberFormat="1" applyFont="1" applyFill="1" applyBorder="1" applyAlignment="1">
      <alignment horizontal="right" indent="2"/>
    </xf>
    <xf numFmtId="164" fontId="11" fillId="5" borderId="46" xfId="0" applyNumberFormat="1" applyFont="1" applyFill="1" applyBorder="1" applyAlignment="1">
      <alignment horizontal="right" indent="2"/>
    </xf>
    <xf numFmtId="164" fontId="11" fillId="5" borderId="11" xfId="0" applyNumberFormat="1" applyFont="1" applyFill="1" applyBorder="1" applyAlignment="1">
      <alignment horizontal="right" indent="2"/>
    </xf>
    <xf numFmtId="49" fontId="11" fillId="0" borderId="0" xfId="0" applyNumberFormat="1" applyFont="1" applyAlignment="1">
      <alignment horizontal="center"/>
    </xf>
    <xf numFmtId="3" fontId="11" fillId="0" borderId="0" xfId="0" applyNumberFormat="1" applyFont="1" applyAlignment="1">
      <alignment horizontal="center" vertical="center"/>
    </xf>
    <xf numFmtId="164" fontId="11" fillId="0" borderId="0" xfId="0" applyNumberFormat="1" applyFont="1" applyAlignment="1">
      <alignment horizontal="right" indent="2"/>
    </xf>
    <xf numFmtId="0" fontId="12" fillId="0" borderId="0" xfId="0" applyFont="1"/>
    <xf numFmtId="0" fontId="12" fillId="0" borderId="0" xfId="0" applyFont="1" applyAlignment="1">
      <alignment horizontal="center"/>
    </xf>
    <xf numFmtId="0" fontId="12" fillId="0" borderId="0" xfId="0" applyFont="1" applyAlignment="1">
      <alignment horizontal="center" vertical="center"/>
    </xf>
    <xf numFmtId="0" fontId="0" fillId="0" borderId="1" xfId="0" applyBorder="1"/>
    <xf numFmtId="0" fontId="0" fillId="0" borderId="1" xfId="0" applyBorder="1" applyAlignment="1">
      <alignment horizontal="center" vertical="center"/>
    </xf>
    <xf numFmtId="0" fontId="0" fillId="0" borderId="3" xfId="0" applyBorder="1"/>
    <xf numFmtId="0" fontId="0" fillId="0" borderId="3" xfId="0" applyBorder="1" applyAlignment="1">
      <alignment horizontal="center" vertical="center"/>
    </xf>
    <xf numFmtId="164" fontId="11" fillId="5" borderId="14" xfId="0" applyNumberFormat="1" applyFont="1" applyFill="1" applyBorder="1" applyAlignment="1">
      <alignment horizontal="right" indent="2"/>
    </xf>
    <xf numFmtId="49" fontId="4" fillId="0" borderId="15" xfId="0" applyNumberFormat="1" applyFont="1" applyBorder="1" applyAlignment="1">
      <alignment horizontal="left"/>
    </xf>
    <xf numFmtId="0" fontId="0" fillId="0" borderId="4" xfId="0" applyBorder="1"/>
    <xf numFmtId="49" fontId="4" fillId="0" borderId="12" xfId="0" applyNumberFormat="1" applyFont="1" applyBorder="1" applyAlignment="1">
      <alignment horizontal="left"/>
    </xf>
    <xf numFmtId="49" fontId="4" fillId="0" borderId="13" xfId="0" applyNumberFormat="1" applyFont="1" applyBorder="1" applyAlignment="1">
      <alignment horizontal="left"/>
    </xf>
    <xf numFmtId="0" fontId="0" fillId="4" borderId="1" xfId="0" applyFill="1" applyBorder="1" applyAlignment="1" applyProtection="1">
      <alignment horizontal="center"/>
      <protection locked="0"/>
    </xf>
    <xf numFmtId="0" fontId="0" fillId="4" borderId="3" xfId="0" applyFill="1" applyBorder="1" applyAlignment="1" applyProtection="1">
      <alignment horizontal="center"/>
      <protection locked="0"/>
    </xf>
    <xf numFmtId="49" fontId="11" fillId="0" borderId="10" xfId="0" applyNumberFormat="1" applyFont="1" applyBorder="1" applyAlignment="1">
      <alignment horizontal="left"/>
    </xf>
    <xf numFmtId="49" fontId="11" fillId="0" borderId="7" xfId="0" applyNumberFormat="1" applyFont="1" applyBorder="1" applyAlignment="1">
      <alignment horizontal="left"/>
    </xf>
    <xf numFmtId="49" fontId="4" fillId="0" borderId="10" xfId="0" applyNumberFormat="1" applyFont="1" applyBorder="1" applyAlignment="1">
      <alignment horizontal="left"/>
    </xf>
    <xf numFmtId="49" fontId="4" fillId="0" borderId="7" xfId="0" applyNumberFormat="1" applyFont="1" applyBorder="1" applyAlignment="1">
      <alignment horizontal="left"/>
    </xf>
    <xf numFmtId="49" fontId="11" fillId="0" borderId="49" xfId="0" applyNumberFormat="1" applyFont="1" applyBorder="1" applyAlignment="1">
      <alignment horizontal="left"/>
    </xf>
    <xf numFmtId="49" fontId="11" fillId="0" borderId="50" xfId="0" applyNumberFormat="1" applyFont="1" applyBorder="1" applyAlignment="1">
      <alignment horizontal="left"/>
    </xf>
    <xf numFmtId="49" fontId="4" fillId="0" borderId="35" xfId="0" applyNumberFormat="1" applyFont="1" applyBorder="1" applyAlignment="1">
      <alignment horizontal="left"/>
    </xf>
    <xf numFmtId="49" fontId="4" fillId="0" borderId="49" xfId="0" applyNumberFormat="1" applyFont="1" applyBorder="1" applyAlignment="1">
      <alignment horizontal="left"/>
    </xf>
    <xf numFmtId="49" fontId="4" fillId="0" borderId="40" xfId="0" applyNumberFormat="1" applyFont="1" applyBorder="1" applyAlignment="1">
      <alignment horizontal="left"/>
    </xf>
    <xf numFmtId="49" fontId="4" fillId="0" borderId="50" xfId="0" applyNumberFormat="1" applyFont="1" applyBorder="1" applyAlignment="1">
      <alignment horizontal="left"/>
    </xf>
    <xf numFmtId="0" fontId="11" fillId="3" borderId="33" xfId="0" applyFont="1" applyFill="1" applyBorder="1" applyAlignment="1">
      <alignment horizontal="center" vertical="center" wrapText="1"/>
    </xf>
    <xf numFmtId="3" fontId="11" fillId="0" borderId="53" xfId="0" applyNumberFormat="1" applyFont="1" applyBorder="1" applyAlignment="1">
      <alignment horizontal="center" vertical="center"/>
    </xf>
    <xf numFmtId="164" fontId="11" fillId="0" borderId="53" xfId="0" applyNumberFormat="1" applyFont="1" applyBorder="1" applyAlignment="1">
      <alignment horizontal="right" indent="2"/>
    </xf>
    <xf numFmtId="164" fontId="11" fillId="0" borderId="55" xfId="0" applyNumberFormat="1" applyFont="1" applyBorder="1" applyAlignment="1">
      <alignment horizontal="right" indent="2"/>
    </xf>
    <xf numFmtId="164" fontId="11" fillId="0" borderId="57" xfId="0" applyNumberFormat="1" applyFont="1" applyBorder="1" applyAlignment="1">
      <alignment horizontal="right" indent="2"/>
    </xf>
    <xf numFmtId="3" fontId="11" fillId="0" borderId="58" xfId="0" applyNumberFormat="1" applyFont="1" applyBorder="1" applyAlignment="1">
      <alignment horizontal="center" vertical="center"/>
    </xf>
    <xf numFmtId="164" fontId="11" fillId="0" borderId="58" xfId="0" applyNumberFormat="1" applyFont="1" applyBorder="1" applyAlignment="1">
      <alignment horizontal="right" indent="2"/>
    </xf>
    <xf numFmtId="164" fontId="11" fillId="0" borderId="6" xfId="0" applyNumberFormat="1" applyFont="1" applyBorder="1" applyAlignment="1">
      <alignment horizontal="right" indent="2"/>
    </xf>
    <xf numFmtId="164" fontId="5" fillId="6" borderId="1" xfId="0" applyNumberFormat="1" applyFont="1" applyFill="1" applyBorder="1" applyAlignment="1">
      <alignment horizontal="center"/>
    </xf>
    <xf numFmtId="164" fontId="5" fillId="6" borderId="2" xfId="0" applyNumberFormat="1" applyFont="1" applyFill="1" applyBorder="1" applyAlignment="1">
      <alignment horizontal="center"/>
    </xf>
    <xf numFmtId="164" fontId="5" fillId="6" borderId="3" xfId="0" applyNumberFormat="1" applyFont="1" applyFill="1" applyBorder="1" applyAlignment="1">
      <alignment horizontal="center"/>
    </xf>
    <xf numFmtId="164" fontId="5" fillId="6" borderId="29" xfId="0" applyNumberFormat="1" applyFont="1" applyFill="1" applyBorder="1"/>
    <xf numFmtId="164" fontId="5" fillId="6" borderId="31" xfId="0" applyNumberFormat="1" applyFont="1" applyFill="1" applyBorder="1"/>
    <xf numFmtId="164" fontId="7" fillId="6" borderId="29" xfId="0" applyNumberFormat="1" applyFont="1" applyFill="1" applyBorder="1"/>
    <xf numFmtId="164" fontId="7" fillId="6" borderId="31" xfId="0" applyNumberFormat="1" applyFont="1" applyFill="1" applyBorder="1"/>
    <xf numFmtId="164" fontId="7" fillId="6" borderId="16" xfId="0" applyNumberFormat="1" applyFont="1" applyFill="1" applyBorder="1" applyAlignment="1">
      <alignment horizontal="center"/>
    </xf>
    <xf numFmtId="164" fontId="7" fillId="6" borderId="8" xfId="0" applyNumberFormat="1" applyFont="1" applyFill="1" applyBorder="1" applyAlignment="1">
      <alignment horizontal="center"/>
    </xf>
    <xf numFmtId="164" fontId="7" fillId="6" borderId="14" xfId="0" applyNumberFormat="1" applyFont="1" applyFill="1" applyBorder="1" applyAlignment="1">
      <alignment horizontal="center"/>
    </xf>
    <xf numFmtId="49" fontId="9" fillId="0" borderId="0" xfId="0" applyNumberFormat="1" applyFont="1" applyAlignment="1">
      <alignment horizontal="left"/>
    </xf>
    <xf numFmtId="0" fontId="9" fillId="2" borderId="4"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13" fillId="2" borderId="17" xfId="0" applyFont="1" applyFill="1" applyBorder="1" applyAlignment="1">
      <alignment horizontal="left" vertical="center" wrapText="1"/>
    </xf>
    <xf numFmtId="0" fontId="13" fillId="2" borderId="51" xfId="0" applyFont="1" applyFill="1" applyBorder="1" applyAlignment="1">
      <alignment horizontal="left" vertical="center" wrapText="1"/>
    </xf>
    <xf numFmtId="0" fontId="10" fillId="3" borderId="17" xfId="0" applyFont="1" applyFill="1" applyBorder="1" applyAlignment="1">
      <alignment horizontal="center" vertical="center"/>
    </xf>
    <xf numFmtId="0" fontId="10" fillId="3" borderId="18" xfId="0" applyFont="1" applyFill="1" applyBorder="1" applyAlignment="1">
      <alignment horizontal="center" vertical="center"/>
    </xf>
    <xf numFmtId="0" fontId="10" fillId="3" borderId="19" xfId="0" applyFont="1" applyFill="1" applyBorder="1" applyAlignment="1">
      <alignment horizontal="center" vertical="center"/>
    </xf>
    <xf numFmtId="49" fontId="11" fillId="5" borderId="47" xfId="0" applyNumberFormat="1" applyFont="1" applyFill="1" applyBorder="1" applyAlignment="1">
      <alignment horizontal="center"/>
    </xf>
    <xf numFmtId="49" fontId="11" fillId="5" borderId="48" xfId="0" applyNumberFormat="1" applyFont="1" applyFill="1" applyBorder="1" applyAlignment="1">
      <alignment horizontal="center"/>
    </xf>
    <xf numFmtId="49" fontId="4" fillId="0" borderId="10" xfId="0" applyNumberFormat="1" applyFont="1" applyBorder="1" applyAlignment="1">
      <alignment horizontal="left"/>
    </xf>
    <xf numFmtId="49" fontId="4" fillId="0" borderId="7" xfId="0" applyNumberFormat="1" applyFont="1" applyBorder="1" applyAlignment="1">
      <alignment horizontal="left"/>
    </xf>
    <xf numFmtId="49" fontId="4" fillId="0" borderId="20" xfId="0" applyNumberFormat="1" applyFont="1" applyBorder="1" applyAlignment="1">
      <alignment horizontal="left" wrapText="1"/>
    </xf>
    <xf numFmtId="49" fontId="4" fillId="0" borderId="21" xfId="0" applyNumberFormat="1" applyFont="1" applyBorder="1" applyAlignment="1">
      <alignment horizontal="left" wrapText="1"/>
    </xf>
    <xf numFmtId="49" fontId="11" fillId="0" borderId="20" xfId="0" applyNumberFormat="1" applyFont="1" applyBorder="1" applyAlignment="1">
      <alignment horizontal="left" wrapText="1"/>
    </xf>
    <xf numFmtId="49" fontId="11" fillId="0" borderId="21" xfId="0" applyNumberFormat="1" applyFont="1" applyBorder="1" applyAlignment="1">
      <alignment horizontal="left" wrapText="1"/>
    </xf>
    <xf numFmtId="49" fontId="11" fillId="0" borderId="10" xfId="0" applyNumberFormat="1" applyFont="1" applyBorder="1" applyAlignment="1">
      <alignment horizontal="left"/>
    </xf>
    <xf numFmtId="49" fontId="11" fillId="0" borderId="7" xfId="0" applyNumberFormat="1" applyFont="1" applyBorder="1" applyAlignment="1">
      <alignment horizontal="left"/>
    </xf>
    <xf numFmtId="0" fontId="13" fillId="3" borderId="10" xfId="0" applyFont="1" applyFill="1" applyBorder="1" applyAlignment="1">
      <alignment horizontal="left" vertical="center" wrapText="1"/>
    </xf>
    <xf numFmtId="0" fontId="13" fillId="3" borderId="7" xfId="0" applyFont="1" applyFill="1" applyBorder="1" applyAlignment="1">
      <alignment horizontal="left" vertical="center" wrapText="1"/>
    </xf>
    <xf numFmtId="49" fontId="11" fillId="0" borderId="10" xfId="0" applyNumberFormat="1" applyFont="1" applyBorder="1" applyAlignment="1">
      <alignment horizontal="left" vertical="top" wrapText="1"/>
    </xf>
    <xf numFmtId="49" fontId="11" fillId="0" borderId="7" xfId="0" applyNumberFormat="1" applyFont="1" applyBorder="1" applyAlignment="1">
      <alignment horizontal="left" vertical="top" wrapText="1"/>
    </xf>
    <xf numFmtId="49" fontId="11" fillId="0" borderId="20" xfId="0" applyNumberFormat="1" applyFont="1" applyBorder="1" applyAlignment="1">
      <alignment horizontal="left" vertical="top" wrapText="1"/>
    </xf>
    <xf numFmtId="49" fontId="11" fillId="0" borderId="21" xfId="0" applyNumberFormat="1" applyFont="1" applyBorder="1" applyAlignment="1">
      <alignment horizontal="left" vertical="top"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wrapText="1"/>
    </xf>
    <xf numFmtId="49" fontId="11" fillId="0" borderId="52" xfId="0" applyNumberFormat="1" applyFont="1" applyBorder="1"/>
    <xf numFmtId="49" fontId="11" fillId="0" borderId="58" xfId="0" applyNumberFormat="1" applyFont="1" applyBorder="1"/>
    <xf numFmtId="49" fontId="11" fillId="0" borderId="54" xfId="0" applyNumberFormat="1" applyFont="1" applyBorder="1" applyAlignment="1">
      <alignment horizontal="left"/>
    </xf>
    <xf numFmtId="49" fontId="11" fillId="0" borderId="53" xfId="0" applyNumberFormat="1" applyFont="1" applyBorder="1" applyAlignment="1">
      <alignment horizontal="left"/>
    </xf>
    <xf numFmtId="49" fontId="11" fillId="0" borderId="56" xfId="0" applyNumberFormat="1" applyFont="1" applyBorder="1" applyAlignment="1">
      <alignment horizontal="left"/>
    </xf>
    <xf numFmtId="49" fontId="11" fillId="0" borderId="0" xfId="0" applyNumberFormat="1" applyFont="1" applyAlignment="1">
      <alignment horizontal="left"/>
    </xf>
  </cellXfs>
  <cellStyles count="1">
    <cellStyle name="Standaard"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32"/>
  <sheetViews>
    <sheetView tabSelected="1" topLeftCell="A2" zoomScaleNormal="100" workbookViewId="0">
      <selection activeCell="C23" sqref="C23"/>
    </sheetView>
  </sheetViews>
  <sheetFormatPr defaultColWidth="8.85546875" defaultRowHeight="15" x14ac:dyDescent="0.25"/>
  <cols>
    <col min="1" max="1" width="19.28515625" customWidth="1"/>
    <col min="2" max="2" width="44" customWidth="1"/>
    <col min="3" max="3" width="9" style="5" customWidth="1"/>
    <col min="4" max="4" width="10.7109375" customWidth="1"/>
    <col min="5" max="5" width="13.28515625" customWidth="1"/>
    <col min="6" max="6" width="10.85546875" style="2" customWidth="1"/>
    <col min="7" max="7" width="15.42578125" customWidth="1"/>
    <col min="8" max="8" width="4.140625" customWidth="1"/>
    <col min="9" max="9" width="11" customWidth="1"/>
    <col min="10" max="10" width="15.28515625" customWidth="1"/>
    <col min="11" max="11" width="9" customWidth="1"/>
    <col min="12" max="12" width="9.28515625" customWidth="1"/>
    <col min="13" max="14" width="9.140625" customWidth="1"/>
  </cols>
  <sheetData>
    <row r="1" spans="1:14" ht="19.5" customHeight="1" thickBot="1" x14ac:dyDescent="0.3">
      <c r="A1" s="114" t="s">
        <v>28</v>
      </c>
      <c r="B1" s="115"/>
      <c r="C1" s="115"/>
      <c r="D1" s="115"/>
      <c r="E1" s="115"/>
      <c r="F1" s="115"/>
      <c r="G1" s="116"/>
    </row>
    <row r="2" spans="1:14" s="1" customFormat="1" ht="38.25" x14ac:dyDescent="0.25">
      <c r="A2" s="108" t="s">
        <v>19</v>
      </c>
      <c r="B2" s="109"/>
      <c r="C2" s="22" t="s">
        <v>15</v>
      </c>
      <c r="D2" s="72" t="s">
        <v>10</v>
      </c>
      <c r="E2" s="72" t="s">
        <v>12</v>
      </c>
      <c r="F2" s="23" t="s">
        <v>9</v>
      </c>
      <c r="G2" s="24" t="s">
        <v>0</v>
      </c>
      <c r="I2" s="93" t="s">
        <v>19</v>
      </c>
      <c r="J2" s="94"/>
      <c r="K2" s="19" t="s">
        <v>10</v>
      </c>
      <c r="L2" s="19" t="s">
        <v>12</v>
      </c>
      <c r="M2" s="91" t="s">
        <v>8</v>
      </c>
      <c r="N2" s="92"/>
    </row>
    <row r="3" spans="1:14" x14ac:dyDescent="0.25">
      <c r="A3" s="25" t="s">
        <v>20</v>
      </c>
      <c r="B3" s="66" t="s">
        <v>2</v>
      </c>
      <c r="C3" s="26"/>
      <c r="D3" s="27" t="str">
        <f t="shared" ref="D3:D8" si="0">IF(OR(C3="",C3=0),"",K3)</f>
        <v/>
      </c>
      <c r="E3" s="27" t="str">
        <f t="shared" ref="E3:E8" si="1">IF(OR(C3="",C3=0),"",C3*L3)</f>
        <v/>
      </c>
      <c r="F3" s="28" t="str">
        <f>IF(OR(C3="",C3=0),"",IF(C3&lt;27,$N$4,IF(C3&gt;26,$N$3)))</f>
        <v/>
      </c>
      <c r="G3" s="29">
        <f t="shared" ref="G3:G8" si="2">SUM(D3:F3)</f>
        <v>0</v>
      </c>
      <c r="I3" s="68" t="s">
        <v>20</v>
      </c>
      <c r="J3" s="69" t="s">
        <v>2</v>
      </c>
      <c r="K3" s="80">
        <v>299</v>
      </c>
      <c r="L3" s="80">
        <v>14.3</v>
      </c>
      <c r="M3" s="14" t="s">
        <v>14</v>
      </c>
      <c r="N3" s="83">
        <v>65</v>
      </c>
    </row>
    <row r="4" spans="1:14" x14ac:dyDescent="0.25">
      <c r="A4" s="30" t="s">
        <v>21</v>
      </c>
      <c r="B4" s="67" t="s">
        <v>2</v>
      </c>
      <c r="C4" s="26"/>
      <c r="D4" s="27" t="str">
        <f t="shared" si="0"/>
        <v/>
      </c>
      <c r="E4" s="27" t="str">
        <f t="shared" si="1"/>
        <v/>
      </c>
      <c r="F4" s="28" t="str">
        <f>IF(OR(C4="",C4=0),"",IF(C4&lt;27,$N$4,IF(C4&gt;26,$N$3)))</f>
        <v/>
      </c>
      <c r="G4" s="31">
        <f t="shared" si="2"/>
        <v>0</v>
      </c>
      <c r="I4" s="70" t="s">
        <v>21</v>
      </c>
      <c r="J4" s="71" t="s">
        <v>2</v>
      </c>
      <c r="K4" s="80">
        <v>299</v>
      </c>
      <c r="L4" s="80">
        <v>5.2</v>
      </c>
      <c r="M4" s="15" t="s">
        <v>13</v>
      </c>
      <c r="N4" s="84">
        <v>35</v>
      </c>
    </row>
    <row r="5" spans="1:14" x14ac:dyDescent="0.25">
      <c r="A5" s="62" t="s">
        <v>22</v>
      </c>
      <c r="B5" s="63" t="s">
        <v>2</v>
      </c>
      <c r="C5" s="26"/>
      <c r="D5" s="27" t="str">
        <f t="shared" si="0"/>
        <v/>
      </c>
      <c r="E5" s="27" t="str">
        <f t="shared" si="1"/>
        <v/>
      </c>
      <c r="F5" s="28" t="str">
        <f>IF(OR(C5="",C5=0),"",IF(C5&lt;27,$N$4,IF(C5&gt;26,$N$3)))</f>
        <v/>
      </c>
      <c r="G5" s="29">
        <f t="shared" si="2"/>
        <v>0</v>
      </c>
      <c r="I5" s="64" t="s">
        <v>22</v>
      </c>
      <c r="J5" s="65" t="s">
        <v>2</v>
      </c>
      <c r="K5" s="80">
        <v>136.5</v>
      </c>
      <c r="L5" s="80">
        <v>0</v>
      </c>
      <c r="M5" s="15"/>
      <c r="N5" s="16"/>
    </row>
    <row r="6" spans="1:14" x14ac:dyDescent="0.25">
      <c r="A6" s="106" t="s">
        <v>23</v>
      </c>
      <c r="B6" s="107"/>
      <c r="C6" s="26"/>
      <c r="D6" s="27" t="str">
        <f t="shared" si="0"/>
        <v/>
      </c>
      <c r="E6" s="27" t="str">
        <f t="shared" si="1"/>
        <v/>
      </c>
      <c r="F6" s="28"/>
      <c r="G6" s="32">
        <f t="shared" si="2"/>
        <v>0</v>
      </c>
      <c r="I6" s="100" t="s">
        <v>23</v>
      </c>
      <c r="J6" s="101"/>
      <c r="K6" s="80">
        <v>136.5</v>
      </c>
      <c r="L6" s="80">
        <v>5.2</v>
      </c>
      <c r="M6" s="15"/>
      <c r="N6" s="16"/>
    </row>
    <row r="7" spans="1:14" x14ac:dyDescent="0.25">
      <c r="A7" s="62" t="s">
        <v>6</v>
      </c>
      <c r="B7" s="63" t="s">
        <v>2</v>
      </c>
      <c r="C7" s="33"/>
      <c r="D7" s="34" t="str">
        <f t="shared" si="0"/>
        <v/>
      </c>
      <c r="E7" s="35" t="str">
        <f t="shared" si="1"/>
        <v/>
      </c>
      <c r="F7" s="36" t="str">
        <f>IF(OR(C7="",C7=0),"",IF(C7&lt;27,$N$4,IF(C7&gt;26,$N$3)))</f>
        <v/>
      </c>
      <c r="G7" s="37">
        <f t="shared" si="2"/>
        <v>0</v>
      </c>
      <c r="I7" s="64" t="s">
        <v>6</v>
      </c>
      <c r="J7" s="65" t="s">
        <v>2</v>
      </c>
      <c r="K7" s="81">
        <v>939.6</v>
      </c>
      <c r="L7" s="81">
        <v>128.19999999999999</v>
      </c>
      <c r="M7" s="15"/>
      <c r="N7" s="16"/>
    </row>
    <row r="8" spans="1:14" ht="15.75" customHeight="1" thickBot="1" x14ac:dyDescent="0.3">
      <c r="A8" s="104" t="s">
        <v>11</v>
      </c>
      <c r="B8" s="105"/>
      <c r="C8" s="38"/>
      <c r="D8" s="39" t="str">
        <f t="shared" si="0"/>
        <v/>
      </c>
      <c r="E8" s="40" t="str">
        <f t="shared" si="1"/>
        <v/>
      </c>
      <c r="F8" s="36"/>
      <c r="G8" s="37">
        <f t="shared" si="2"/>
        <v>0</v>
      </c>
      <c r="I8" s="102" t="s">
        <v>11</v>
      </c>
      <c r="J8" s="103"/>
      <c r="K8" s="82">
        <v>273</v>
      </c>
      <c r="L8" s="82">
        <v>10.4</v>
      </c>
      <c r="M8" s="20"/>
      <c r="N8" s="21"/>
    </row>
    <row r="9" spans="1:14" ht="15.75" thickBot="1" x14ac:dyDescent="0.3">
      <c r="A9" s="98" t="s">
        <v>5</v>
      </c>
      <c r="B9" s="99"/>
      <c r="C9" s="41">
        <f>SUM(C3:C7)</f>
        <v>0</v>
      </c>
      <c r="D9" s="42">
        <f>SUM(D3:D8)</f>
        <v>0</v>
      </c>
      <c r="E9" s="42">
        <f>SUM(E3:E8)</f>
        <v>0</v>
      </c>
      <c r="F9" s="43">
        <f>SUM(F3:F7)</f>
        <v>0</v>
      </c>
      <c r="G9" s="44">
        <f>SUM(G3:G8)</f>
        <v>0</v>
      </c>
      <c r="I9" s="6"/>
      <c r="J9" s="6"/>
      <c r="K9" s="7"/>
      <c r="L9" s="7"/>
      <c r="M9" s="3"/>
      <c r="N9" s="4"/>
    </row>
    <row r="10" spans="1:14" x14ac:dyDescent="0.25">
      <c r="A10" s="45"/>
      <c r="B10" s="45"/>
      <c r="C10" s="46"/>
      <c r="D10" s="47"/>
      <c r="E10" s="47"/>
      <c r="F10" s="47"/>
      <c r="G10" s="47"/>
      <c r="I10" s="6"/>
      <c r="J10" s="6"/>
      <c r="K10" s="7"/>
      <c r="L10" s="7"/>
      <c r="M10" s="3"/>
      <c r="N10" s="4"/>
    </row>
    <row r="11" spans="1:14" ht="15" hidden="1" customHeight="1" x14ac:dyDescent="0.25">
      <c r="A11" s="114" t="s">
        <v>27</v>
      </c>
      <c r="B11" s="115"/>
      <c r="C11" s="115"/>
      <c r="D11" s="115"/>
      <c r="E11" s="115"/>
      <c r="F11" s="115"/>
      <c r="G11" s="116"/>
      <c r="I11" s="6"/>
      <c r="J11" s="6"/>
      <c r="K11" s="7"/>
      <c r="L11" s="7"/>
      <c r="M11" s="3"/>
      <c r="N11" s="4"/>
    </row>
    <row r="12" spans="1:14" ht="15" hidden="1" customHeight="1" x14ac:dyDescent="0.25">
      <c r="A12" s="119" t="s">
        <v>24</v>
      </c>
      <c r="B12" s="120"/>
      <c r="C12" s="73"/>
      <c r="D12" s="74"/>
      <c r="E12" s="74"/>
      <c r="F12" s="74"/>
      <c r="G12" s="75">
        <v>64</v>
      </c>
      <c r="I12" s="6"/>
      <c r="J12" s="6"/>
      <c r="K12" s="7"/>
      <c r="L12" s="7"/>
      <c r="M12" s="3"/>
      <c r="N12" s="4"/>
    </row>
    <row r="13" spans="1:14" ht="15" hidden="1" customHeight="1" x14ac:dyDescent="0.25">
      <c r="A13" s="121" t="s">
        <v>25</v>
      </c>
      <c r="B13" s="122"/>
      <c r="C13" s="46"/>
      <c r="D13" s="47"/>
      <c r="E13" s="47"/>
      <c r="F13" s="47"/>
      <c r="G13" s="76">
        <v>40</v>
      </c>
      <c r="I13" s="6"/>
      <c r="J13" s="6"/>
      <c r="K13" s="7"/>
      <c r="L13" s="7"/>
      <c r="M13" s="3"/>
      <c r="N13" s="4"/>
    </row>
    <row r="14" spans="1:14" ht="15.75" hidden="1" customHeight="1" thickBot="1" x14ac:dyDescent="0.3">
      <c r="A14" s="117" t="s">
        <v>26</v>
      </c>
      <c r="B14" s="118"/>
      <c r="C14" s="77"/>
      <c r="D14" s="78"/>
      <c r="E14" s="78"/>
      <c r="F14" s="78"/>
      <c r="G14" s="79">
        <v>40</v>
      </c>
      <c r="I14" s="6"/>
      <c r="J14" s="6"/>
      <c r="K14" s="7"/>
      <c r="L14" s="7"/>
      <c r="M14" s="3"/>
      <c r="N14" s="4"/>
    </row>
    <row r="15" spans="1:14" ht="15" customHeight="1" thickBot="1" x14ac:dyDescent="0.3">
      <c r="A15" s="48"/>
      <c r="B15" s="48"/>
      <c r="C15" s="49"/>
      <c r="D15" s="48"/>
      <c r="E15" s="48"/>
      <c r="F15" s="50"/>
      <c r="G15" s="48"/>
    </row>
    <row r="16" spans="1:14" ht="35.25" customHeight="1" thickBot="1" x14ac:dyDescent="0.3">
      <c r="A16" s="114" t="s">
        <v>29</v>
      </c>
      <c r="B16" s="115"/>
      <c r="C16" s="115"/>
      <c r="D16" s="115"/>
      <c r="E16" s="115"/>
      <c r="F16" s="115"/>
      <c r="G16" s="116"/>
    </row>
    <row r="17" spans="1:15" ht="38.25" x14ac:dyDescent="0.25">
      <c r="A17" s="108" t="s">
        <v>19</v>
      </c>
      <c r="B17" s="109"/>
      <c r="C17" s="22" t="s">
        <v>15</v>
      </c>
      <c r="D17" s="72" t="s">
        <v>10</v>
      </c>
      <c r="E17" s="72" t="s">
        <v>12</v>
      </c>
      <c r="F17" s="23" t="s">
        <v>9</v>
      </c>
      <c r="G17" s="24" t="s">
        <v>0</v>
      </c>
      <c r="H17" s="1"/>
      <c r="I17" s="93" t="s">
        <v>19</v>
      </c>
      <c r="J17" s="94"/>
      <c r="K17" s="19" t="s">
        <v>10</v>
      </c>
      <c r="L17" s="19" t="s">
        <v>12</v>
      </c>
      <c r="M17" s="91" t="s">
        <v>8</v>
      </c>
      <c r="N17" s="92"/>
    </row>
    <row r="18" spans="1:15" x14ac:dyDescent="0.25">
      <c r="A18" s="25" t="s">
        <v>20</v>
      </c>
      <c r="B18" s="66" t="s">
        <v>2</v>
      </c>
      <c r="C18" s="26"/>
      <c r="D18" s="27" t="str">
        <f t="shared" ref="D18:D23" si="3">IF(OR(C18="",C18=0),"",K18)</f>
        <v/>
      </c>
      <c r="E18" s="27" t="str">
        <f t="shared" ref="E18:E23" si="4">IF(OR(C18="",C18=0),"",C18*L18)</f>
        <v/>
      </c>
      <c r="F18" s="28" t="str">
        <f>IF(OR(C18="",C18=0),"",IF(C18&lt;27,$N$19,IF(C18&gt;26,$N$18)))</f>
        <v/>
      </c>
      <c r="G18" s="29">
        <f t="shared" ref="G18:G23" si="5">SUM(D18:F18)</f>
        <v>0</v>
      </c>
      <c r="I18" s="8" t="s">
        <v>1</v>
      </c>
      <c r="J18" s="9" t="s">
        <v>2</v>
      </c>
      <c r="K18" s="80">
        <v>299</v>
      </c>
      <c r="L18" s="80">
        <v>14.3</v>
      </c>
      <c r="M18" s="14" t="s">
        <v>14</v>
      </c>
      <c r="N18" s="85">
        <v>35</v>
      </c>
    </row>
    <row r="19" spans="1:15" x14ac:dyDescent="0.25">
      <c r="A19" s="30" t="s">
        <v>21</v>
      </c>
      <c r="B19" s="67" t="s">
        <v>2</v>
      </c>
      <c r="C19" s="26"/>
      <c r="D19" s="27" t="str">
        <f t="shared" si="3"/>
        <v/>
      </c>
      <c r="E19" s="27" t="str">
        <f t="shared" si="4"/>
        <v/>
      </c>
      <c r="F19" s="28" t="str">
        <f>IF(OR(C19="",C19=0),"",IF(C19&lt;27,$N$19,IF(C19&gt;26,$N$18)))</f>
        <v/>
      </c>
      <c r="G19" s="31">
        <f t="shared" si="5"/>
        <v>0</v>
      </c>
      <c r="I19" s="10" t="s">
        <v>4</v>
      </c>
      <c r="J19" s="11" t="s">
        <v>2</v>
      </c>
      <c r="K19" s="80">
        <v>299</v>
      </c>
      <c r="L19" s="80">
        <v>5.2</v>
      </c>
      <c r="M19" s="15" t="s">
        <v>13</v>
      </c>
      <c r="N19" s="86">
        <v>35</v>
      </c>
    </row>
    <row r="20" spans="1:15" ht="15.75" customHeight="1" x14ac:dyDescent="0.25">
      <c r="A20" s="62" t="s">
        <v>22</v>
      </c>
      <c r="B20" s="63" t="s">
        <v>2</v>
      </c>
      <c r="C20" s="26"/>
      <c r="D20" s="27" t="str">
        <f t="shared" si="3"/>
        <v/>
      </c>
      <c r="E20" s="27" t="str">
        <f t="shared" si="4"/>
        <v/>
      </c>
      <c r="F20" s="28" t="str">
        <f>IF(OR(C20="",C20=0),"",IF(C20&lt;27,$N$19,IF(C20&gt;26,$N$18)))</f>
        <v/>
      </c>
      <c r="G20" s="29">
        <f t="shared" si="5"/>
        <v>0</v>
      </c>
      <c r="I20" s="12" t="s">
        <v>7</v>
      </c>
      <c r="J20" s="13" t="s">
        <v>2</v>
      </c>
      <c r="K20" s="80">
        <v>136.5</v>
      </c>
      <c r="L20" s="80">
        <v>0</v>
      </c>
      <c r="M20" s="17"/>
      <c r="N20" s="18"/>
      <c r="O20" s="7"/>
    </row>
    <row r="21" spans="1:15" x14ac:dyDescent="0.25">
      <c r="A21" s="106" t="s">
        <v>23</v>
      </c>
      <c r="B21" s="107"/>
      <c r="C21" s="26"/>
      <c r="D21" s="27" t="str">
        <f t="shared" si="3"/>
        <v/>
      </c>
      <c r="E21" s="27" t="str">
        <f t="shared" si="4"/>
        <v/>
      </c>
      <c r="F21" s="28"/>
      <c r="G21" s="32">
        <f t="shared" si="5"/>
        <v>0</v>
      </c>
      <c r="I21" s="100" t="s">
        <v>3</v>
      </c>
      <c r="J21" s="101"/>
      <c r="K21" s="80">
        <v>136.5</v>
      </c>
      <c r="L21" s="80">
        <v>5.2</v>
      </c>
      <c r="M21" s="17"/>
      <c r="N21" s="18"/>
    </row>
    <row r="22" spans="1:15" x14ac:dyDescent="0.25">
      <c r="A22" s="62" t="s">
        <v>6</v>
      </c>
      <c r="B22" s="63" t="s">
        <v>2</v>
      </c>
      <c r="C22" s="33"/>
      <c r="D22" s="34" t="str">
        <f t="shared" si="3"/>
        <v/>
      </c>
      <c r="E22" s="35" t="str">
        <f t="shared" si="4"/>
        <v/>
      </c>
      <c r="F22" s="28" t="str">
        <f>IF(OR(C22="",C22=0),"",IF(C22&lt;27,$N$19,IF(C22&gt;26,$N$18)))</f>
        <v/>
      </c>
      <c r="G22" s="37">
        <f t="shared" si="5"/>
        <v>0</v>
      </c>
      <c r="I22" s="12" t="s">
        <v>6</v>
      </c>
      <c r="J22" s="13" t="s">
        <v>2</v>
      </c>
      <c r="K22" s="81">
        <v>939.6</v>
      </c>
      <c r="L22" s="81">
        <v>128.19999999999999</v>
      </c>
      <c r="M22" s="15"/>
      <c r="N22" s="16"/>
    </row>
    <row r="23" spans="1:15" ht="15.75" customHeight="1" thickBot="1" x14ac:dyDescent="0.3">
      <c r="A23" s="104" t="s">
        <v>11</v>
      </c>
      <c r="B23" s="105"/>
      <c r="C23" s="38"/>
      <c r="D23" s="39" t="str">
        <f t="shared" si="3"/>
        <v/>
      </c>
      <c r="E23" s="40" t="str">
        <f t="shared" si="4"/>
        <v/>
      </c>
      <c r="F23" s="28" t="str">
        <f>IF(OR(C23="",C23=0),"",IF(C23&lt;27,$N$19,IF(C23&gt;26,$N$18)))</f>
        <v/>
      </c>
      <c r="G23" s="37">
        <f t="shared" si="5"/>
        <v>0</v>
      </c>
      <c r="I23" s="102" t="s">
        <v>11</v>
      </c>
      <c r="J23" s="103"/>
      <c r="K23" s="82">
        <v>273</v>
      </c>
      <c r="L23" s="82">
        <v>10.4</v>
      </c>
      <c r="M23" s="20"/>
      <c r="N23" s="21"/>
    </row>
    <row r="24" spans="1:15" ht="15.75" thickBot="1" x14ac:dyDescent="0.3">
      <c r="A24" s="98" t="s">
        <v>5</v>
      </c>
      <c r="B24" s="99"/>
      <c r="C24" s="41">
        <f>SUM(C18:C23)</f>
        <v>0</v>
      </c>
      <c r="D24" s="42">
        <f>SUM(D18:D23)</f>
        <v>0</v>
      </c>
      <c r="E24" s="42">
        <f>SUM(E18:E23)</f>
        <v>0</v>
      </c>
      <c r="F24" s="43">
        <f>SUM(F18:F22)</f>
        <v>0</v>
      </c>
      <c r="G24" s="44">
        <f>SUM(G18:G23)</f>
        <v>0</v>
      </c>
      <c r="I24" s="6"/>
      <c r="J24" s="6"/>
      <c r="K24" s="7"/>
      <c r="L24" s="7"/>
      <c r="M24" s="3"/>
      <c r="N24" s="4"/>
    </row>
    <row r="25" spans="1:15" ht="15.75" thickBot="1" x14ac:dyDescent="0.3"/>
    <row r="26" spans="1:15" ht="15.75" thickBot="1" x14ac:dyDescent="0.3">
      <c r="A26" s="95" t="s">
        <v>16</v>
      </c>
      <c r="B26" s="96"/>
      <c r="C26" s="96"/>
      <c r="D26" s="96"/>
      <c r="E26" s="96"/>
      <c r="F26" s="96"/>
      <c r="G26" s="97"/>
      <c r="I26" s="90" t="s">
        <v>34</v>
      </c>
    </row>
    <row r="27" spans="1:15" x14ac:dyDescent="0.25">
      <c r="A27" s="110" t="s">
        <v>33</v>
      </c>
      <c r="B27" s="111"/>
      <c r="C27" s="60"/>
      <c r="D27" s="51" t="str">
        <f>IF(C27&gt;0,L31,"")</f>
        <v/>
      </c>
      <c r="E27" s="51" t="str">
        <f>IF(C27&gt;10,(C27-10)*L32,"")</f>
        <v/>
      </c>
      <c r="F27" s="52"/>
      <c r="G27" s="29">
        <f t="shared" ref="G27:G29" si="6">SUM(D27:F27)</f>
        <v>0</v>
      </c>
      <c r="I27" s="56" t="s">
        <v>30</v>
      </c>
      <c r="J27" s="57"/>
      <c r="K27" s="57"/>
      <c r="L27" s="87">
        <v>4200</v>
      </c>
    </row>
    <row r="28" spans="1:15" x14ac:dyDescent="0.25">
      <c r="A28" s="110" t="s">
        <v>32</v>
      </c>
      <c r="B28" s="111"/>
      <c r="C28" s="60"/>
      <c r="D28" s="51" t="str">
        <f>IF(C28&gt;0,L31,"")</f>
        <v/>
      </c>
      <c r="E28" s="51" t="str">
        <f>IF(C28&gt;10,(C28-10)*L32,"")</f>
        <v/>
      </c>
      <c r="F28" s="52"/>
      <c r="G28" s="29">
        <f t="shared" si="6"/>
        <v>0</v>
      </c>
      <c r="I28" s="58" t="s">
        <v>17</v>
      </c>
      <c r="J28" s="51"/>
      <c r="K28" s="51"/>
      <c r="L28" s="88">
        <v>700</v>
      </c>
    </row>
    <row r="29" spans="1:15" ht="15.75" thickBot="1" x14ac:dyDescent="0.3">
      <c r="A29" s="112" t="s">
        <v>31</v>
      </c>
      <c r="B29" s="113"/>
      <c r="C29" s="61"/>
      <c r="D29" s="53" t="str">
        <f>IF(C29&gt;29,L27,IF(AND(C29&gt;0,C29&lt;30),L28,""))</f>
        <v/>
      </c>
      <c r="E29" s="53" t="str">
        <f>IF(C29&gt;60,(C29-60)*L29,IF(AND(C29&lt;30,C29&gt;10),(C29-10)*L29,""))</f>
        <v/>
      </c>
      <c r="F29" s="54"/>
      <c r="G29" s="55">
        <f t="shared" si="6"/>
        <v>0</v>
      </c>
      <c r="I29" s="59" t="s">
        <v>18</v>
      </c>
      <c r="J29" s="53"/>
      <c r="K29" s="53"/>
      <c r="L29" s="89">
        <v>70</v>
      </c>
    </row>
    <row r="30" spans="1:15" x14ac:dyDescent="0.25">
      <c r="I30" s="90" t="s">
        <v>35</v>
      </c>
    </row>
    <row r="31" spans="1:15" x14ac:dyDescent="0.25">
      <c r="I31" s="58" t="s">
        <v>17</v>
      </c>
      <c r="J31" s="51"/>
      <c r="K31" s="51"/>
      <c r="L31" s="88">
        <v>800</v>
      </c>
    </row>
    <row r="32" spans="1:15" ht="15.75" thickBot="1" x14ac:dyDescent="0.3">
      <c r="I32" s="59" t="s">
        <v>18</v>
      </c>
      <c r="J32" s="53"/>
      <c r="K32" s="53"/>
      <c r="L32" s="89">
        <v>80</v>
      </c>
    </row>
  </sheetData>
  <sheetProtection sheet="1" selectLockedCells="1"/>
  <mergeCells count="26">
    <mergeCell ref="A27:B27"/>
    <mergeCell ref="A28:B28"/>
    <mergeCell ref="A29:B29"/>
    <mergeCell ref="A1:G1"/>
    <mergeCell ref="A16:G16"/>
    <mergeCell ref="A6:B6"/>
    <mergeCell ref="A8:B8"/>
    <mergeCell ref="A11:G11"/>
    <mergeCell ref="A14:B14"/>
    <mergeCell ref="A12:B12"/>
    <mergeCell ref="A13:B13"/>
    <mergeCell ref="A2:B2"/>
    <mergeCell ref="M2:N2"/>
    <mergeCell ref="M17:N17"/>
    <mergeCell ref="I2:J2"/>
    <mergeCell ref="A26:G26"/>
    <mergeCell ref="A24:B24"/>
    <mergeCell ref="I6:J6"/>
    <mergeCell ref="I23:J23"/>
    <mergeCell ref="I21:J21"/>
    <mergeCell ref="A23:B23"/>
    <mergeCell ref="I8:J8"/>
    <mergeCell ref="A21:B21"/>
    <mergeCell ref="A9:B9"/>
    <mergeCell ref="A17:B17"/>
    <mergeCell ref="I17:J17"/>
  </mergeCells>
  <pageMargins left="0.23622047244094491" right="0.23622047244094491" top="0.74803149606299213" bottom="0.74803149606299213" header="0.31496062992125984" footer="0.31496062992125984"/>
  <pageSetup paperSize="9" scale="73" orientation="landscape" r:id="rId1"/>
  <headerFooter>
    <oddFooter>&amp;C&amp;Z&amp;F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617D75A89E3843A213408F67833CD0" ma:contentTypeVersion="19" ma:contentTypeDescription="Een nieuw document maken." ma:contentTypeScope="" ma:versionID="9967ec9e6752deba26f6a77dee873347">
  <xsd:schema xmlns:xsd="http://www.w3.org/2001/XMLSchema" xmlns:xs="http://www.w3.org/2001/XMLSchema" xmlns:p="http://schemas.microsoft.com/office/2006/metadata/properties" xmlns:ns2="510fdeac-88a1-4a42-b9bb-d54c2e02589d" xmlns:ns3="dbbbeb1e-b9a4-4edb-aee2-4c2879ad4620" targetNamespace="http://schemas.microsoft.com/office/2006/metadata/properties" ma:root="true" ma:fieldsID="003556795f9deb74a04a619ca35c1fb1" ns2:_="" ns3:_="">
    <xsd:import namespace="510fdeac-88a1-4a42-b9bb-d54c2e02589d"/>
    <xsd:import namespace="dbbbeb1e-b9a4-4edb-aee2-4c2879ad462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element ref="ns2:MediaLengthInSeconds" minOccurs="0"/>
                <xsd:element ref="ns2:MediaServiceLocation" minOccurs="0"/>
                <xsd:element ref="ns2:MediaServiceObjectDetectorVersions" minOccurs="0"/>
                <xsd:element ref="ns2:Datumgemaakt"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0fdeac-88a1-4a42-b9bb-d54c2e02589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Afbeeldingtags" ma:readOnly="false" ma:fieldId="{5cf76f15-5ced-4ddc-b409-7134ff3c332f}" ma:taxonomyMulti="true" ma:sspId="4bc83cbe-60d4-4732-8759-e77f608a3e2b"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Datumgemaakt" ma:index="25" nillable="true" ma:displayName="Datum gemaakt" ma:default="11-12-2023" ma:format="DateTime" ma:internalName="Datumgemaakt">
      <xsd:simpleType>
        <xsd:restriction base="dms:DateTime"/>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bbbeb1e-b9a4-4edb-aee2-4c2879ad4620"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5ba29105-fc65-4a7c-9d8e-f6ef7ab368aa}" ma:internalName="TaxCatchAll" ma:showField="CatchAllData" ma:web="dbbbeb1e-b9a4-4edb-aee2-4c2879ad4620">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atumgemaakt xmlns="510fdeac-88a1-4a42-b9bb-d54c2e02589d" xsi:nil="true"/>
    <lcf76f155ced4ddcb4097134ff3c332f xmlns="510fdeac-88a1-4a42-b9bb-d54c2e02589d">
      <Terms xmlns="http://schemas.microsoft.com/office/infopath/2007/PartnerControls"/>
    </lcf76f155ced4ddcb4097134ff3c332f>
    <TaxCatchAll xmlns="dbbbeb1e-b9a4-4edb-aee2-4c2879ad4620" xsi:nil="true"/>
  </documentManagement>
</p:properties>
</file>

<file path=customXml/itemProps1.xml><?xml version="1.0" encoding="utf-8"?>
<ds:datastoreItem xmlns:ds="http://schemas.openxmlformats.org/officeDocument/2006/customXml" ds:itemID="{1652E077-60A0-4491-BC1B-0EA49241CAB3}"/>
</file>

<file path=customXml/itemProps2.xml><?xml version="1.0" encoding="utf-8"?>
<ds:datastoreItem xmlns:ds="http://schemas.openxmlformats.org/officeDocument/2006/customXml" ds:itemID="{E2DFA364-6D20-4FDE-A5FA-D81F5A85C253}"/>
</file>

<file path=customXml/itemProps3.xml><?xml version="1.0" encoding="utf-8"?>
<ds:datastoreItem xmlns:ds="http://schemas.openxmlformats.org/officeDocument/2006/customXml" ds:itemID="{FF52F653-62EF-4141-A693-6BBF33E0111A}"/>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1</vt:i4>
      </vt:variant>
    </vt:vector>
  </HeadingPairs>
  <TitlesOfParts>
    <vt:vector size="1" baseType="lpstr">
      <vt:lpstr>STUDIEGELD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Franck Nadia</dc:creator>
  <cp:lastModifiedBy>Franck Nadia</cp:lastModifiedBy>
  <cp:lastPrinted>2020-03-12T09:35:09Z</cp:lastPrinted>
  <dcterms:created xsi:type="dcterms:W3CDTF">2011-06-08T15:31:46Z</dcterms:created>
  <dcterms:modified xsi:type="dcterms:W3CDTF">2025-03-24T15:53:01Z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0x01010005617D75A89E3843A213408F67833CD0</vt:lpwstr>
  </property>
</Properties>
</file>